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tc={1DB2AF94-ED55-4CC4-AD13-9F89F6FFEAF7}</author>
    <author>tc={AA397F8B-8B94-420A-819A-F19C08BA5BC8}</author>
    <author>tc={79F28C20-00A0-477F-BFE0-00A5D4217D3E}</author>
  </authors>
  <commentList>
    <comment ref="E94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3位残疾人</t>
        </r>
      </text>
    </comment>
    <comment ref="E97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一位残疾人</t>
        </r>
      </text>
    </comment>
    <comment ref="E103" authorId="2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1残疾</t>
        </r>
      </text>
    </comment>
  </commentList>
</comments>
</file>

<file path=xl/sharedStrings.xml><?xml version="1.0" encoding="utf-8"?>
<sst xmlns="http://schemas.openxmlformats.org/spreadsheetml/2006/main" count="575" uniqueCount="295">
  <si>
    <t>2023年度惠来县城镇低收入住房困难家庭租赁补贴补助户信息汇总表</t>
  </si>
  <si>
    <t>序号</t>
  </si>
  <si>
    <t>所在居委会</t>
  </si>
  <si>
    <t>申请人姓名</t>
  </si>
  <si>
    <t>现家庭详细住址</t>
  </si>
  <si>
    <t>家庭人口总数及残疾人口数</t>
  </si>
  <si>
    <t>最低生活保障情况</t>
  </si>
  <si>
    <t>住房状况及人均居住面积（平方米）</t>
  </si>
  <si>
    <t>年人均纯收入（元）</t>
  </si>
  <si>
    <t>梅二</t>
  </si>
  <si>
    <t>方玉聪</t>
  </si>
  <si>
    <t>惠城镇梅二石埕寨21号</t>
  </si>
  <si>
    <t>低保户</t>
  </si>
  <si>
    <t>租赁</t>
  </si>
  <si>
    <t>林妙文</t>
  </si>
  <si>
    <t>惠城镇梅二西关三横巷9之4</t>
  </si>
  <si>
    <t>梅三</t>
  </si>
  <si>
    <t>陈加</t>
  </si>
  <si>
    <t>惠城镇梅三高埕四直巷6之5</t>
  </si>
  <si>
    <t>方元钊</t>
  </si>
  <si>
    <t>惠城镇梅三华埕七直巷5号</t>
  </si>
  <si>
    <t>梅四</t>
  </si>
  <si>
    <t>卓泽锋</t>
  </si>
  <si>
    <t>惠城镇梅四和金寨巷16号</t>
  </si>
  <si>
    <t>英内</t>
  </si>
  <si>
    <t>戎佩娟</t>
  </si>
  <si>
    <t>惠城镇南门大街88-2-603</t>
  </si>
  <si>
    <t>借居</t>
  </si>
  <si>
    <t>方时明</t>
  </si>
  <si>
    <t>惠城镇英内东栅一横巷8号</t>
  </si>
  <si>
    <t>方秋燕</t>
  </si>
  <si>
    <t>惠城镇英内东栅八巷三之一号</t>
  </si>
  <si>
    <t>林立</t>
  </si>
  <si>
    <t>惠城镇水关头一横巷14号</t>
  </si>
  <si>
    <t>洋美</t>
  </si>
  <si>
    <t>林舜娟</t>
  </si>
  <si>
    <t>惠城镇洋美村大港园五横巷3号</t>
  </si>
  <si>
    <t>祚通</t>
  </si>
  <si>
    <t>陈少贤</t>
  </si>
  <si>
    <t>惠城镇祚通祚通街38-1号</t>
  </si>
  <si>
    <t>西二</t>
  </si>
  <si>
    <t>卢佳思</t>
  </si>
  <si>
    <t>惠城镇北郊新村南座8号</t>
  </si>
  <si>
    <t>詹瑞娟</t>
  </si>
  <si>
    <t>惠城镇西二联英园十一巷19号</t>
  </si>
  <si>
    <t>李雄</t>
  </si>
  <si>
    <t>惠城镇西二双宫直巷37之9号</t>
  </si>
  <si>
    <t>西三</t>
  </si>
  <si>
    <t>方文水</t>
  </si>
  <si>
    <t>惠城镇西三群北五横巷4号</t>
  </si>
  <si>
    <t>方松钦</t>
  </si>
  <si>
    <t>惠城镇西三南门大街一横9号</t>
  </si>
  <si>
    <t>方金妹</t>
  </si>
  <si>
    <t>惠城镇西三高地顶三横巷八号</t>
  </si>
  <si>
    <t>林惠婵</t>
  </si>
  <si>
    <t>惠城镇西三牵车直巷49之4</t>
  </si>
  <si>
    <t>方炳泉</t>
  </si>
  <si>
    <t>惠城镇西三南门大街一横7号</t>
  </si>
  <si>
    <t>东安</t>
  </si>
  <si>
    <t>郑晓彬</t>
  </si>
  <si>
    <t>惠城镇东安南门东路108之2-602号</t>
  </si>
  <si>
    <t>西一</t>
  </si>
  <si>
    <t>释法指</t>
  </si>
  <si>
    <t>惠城镇公户西一塗角寨19号</t>
  </si>
  <si>
    <t>周田</t>
  </si>
  <si>
    <t>林伟勤</t>
  </si>
  <si>
    <t>惠城镇祚通街43号</t>
  </si>
  <si>
    <t>华群</t>
  </si>
  <si>
    <t>庄汉权</t>
  </si>
  <si>
    <t>惠城镇华群群东五横巷6号</t>
  </si>
  <si>
    <t>墩高</t>
  </si>
  <si>
    <t>方海美</t>
  </si>
  <si>
    <t>惠城镇墩高园尾庵一直巷4之1</t>
  </si>
  <si>
    <t>南美</t>
  </si>
  <si>
    <t>吴志平</t>
  </si>
  <si>
    <t>惠城镇南美社区南美中巷14之12号</t>
  </si>
  <si>
    <t>陈水</t>
  </si>
  <si>
    <t>惠城镇英内泉仔巷2号</t>
  </si>
  <si>
    <t>何瑞兰</t>
  </si>
  <si>
    <t>惠城镇西一坪湖新村路西5横13号</t>
  </si>
  <si>
    <t>方伟杰</t>
  </si>
  <si>
    <t>惠城镇西三文化路八横巷之6号</t>
  </si>
  <si>
    <t>林俊彬</t>
  </si>
  <si>
    <t>惠城镇西三牵车直巷4之2号</t>
  </si>
  <si>
    <t>史永木</t>
  </si>
  <si>
    <t>惠城镇东安大龙园</t>
  </si>
  <si>
    <t>陈汉松</t>
  </si>
  <si>
    <t>惠城镇祚通街51号</t>
  </si>
  <si>
    <t>胡锦新</t>
  </si>
  <si>
    <t>惠城镇梅四北桥新村四巷13号</t>
  </si>
  <si>
    <t>方明辉</t>
  </si>
  <si>
    <t>惠城镇西三林爷宫巷9号</t>
  </si>
  <si>
    <t>谢泽娜</t>
  </si>
  <si>
    <t>惠城镇西三文化路一横巷1之7号</t>
  </si>
  <si>
    <t>赖泽雄</t>
  </si>
  <si>
    <t>惠城镇南美老新兴街16之1号</t>
  </si>
  <si>
    <t>方水军</t>
  </si>
  <si>
    <t>惠城镇祚通祚南六巷7-4号</t>
  </si>
  <si>
    <t>低收入家庭</t>
  </si>
  <si>
    <t>方年弟</t>
  </si>
  <si>
    <t>惠来县惠城镇墩高园尾庵直巷7号</t>
  </si>
  <si>
    <t>方灿生</t>
  </si>
  <si>
    <t>惠来县惠城镇墩高南门大街葵阳花园D幢601房</t>
  </si>
  <si>
    <t>张辉松</t>
  </si>
  <si>
    <t>惠来县惠城镇墩高新兴街115号5楼509</t>
  </si>
  <si>
    <t>方惠珊</t>
  </si>
  <si>
    <t>惠来县惠城镇墩高园尾庵三横巷4号之2</t>
  </si>
  <si>
    <t>平房23.5平方，人均约8平方米</t>
  </si>
  <si>
    <t>戎晓芬</t>
  </si>
  <si>
    <t>惠来县惠城镇墩高寨内二巷9号</t>
  </si>
  <si>
    <t>林美莲</t>
  </si>
  <si>
    <t>惠来县惠城镇墩高双寨门巷24之1号</t>
  </si>
  <si>
    <t>塘边</t>
  </si>
  <si>
    <t>吴晓丹</t>
  </si>
  <si>
    <t>惠来县惠城镇元春西横巷1号</t>
  </si>
  <si>
    <t>方俊香</t>
  </si>
  <si>
    <t>惠来县惠城镇南美南门大街20之6号</t>
  </si>
  <si>
    <t>丛晓琳</t>
  </si>
  <si>
    <t>惠来县惠城镇汽车总站职工宿舍</t>
  </si>
  <si>
    <t>肖赛贤</t>
  </si>
  <si>
    <t>惠来县惠城镇公户南门大街9号</t>
  </si>
  <si>
    <t>方少琼</t>
  </si>
  <si>
    <t>惠来县惠城镇东安村大龙园十三横巷1号三楼</t>
  </si>
  <si>
    <t>方雪慧</t>
  </si>
  <si>
    <t>惠来县惠城镇英内惠东路45号之3</t>
  </si>
  <si>
    <t>方镇莹</t>
  </si>
  <si>
    <t>惠来县惠城镇英内环城东路83号</t>
  </si>
  <si>
    <t>黎振坤</t>
  </si>
  <si>
    <t>惠来县惠城镇英内侨东新村16巷1号</t>
  </si>
  <si>
    <t>黄爱妹</t>
  </si>
  <si>
    <t>惠来县惠城镇英内东河路27号之2之104号</t>
  </si>
  <si>
    <t>蔡炳松</t>
  </si>
  <si>
    <t>惠来县惠城镇英内东栅十六巷1之303之1号</t>
  </si>
  <si>
    <t>方民</t>
  </si>
  <si>
    <t>惠来县惠城镇英内汕仔头一横巷10号</t>
  </si>
  <si>
    <t>危房约30平方，人均约4平方米</t>
  </si>
  <si>
    <t>庄元兴</t>
  </si>
  <si>
    <t>惠来县惠城镇祚通祚南六巷3-1号</t>
  </si>
  <si>
    <t>朱炳贵</t>
  </si>
  <si>
    <t>惠来县惠城镇祚通祚东8巷2号</t>
  </si>
  <si>
    <t>王映华</t>
  </si>
  <si>
    <t>惠来县惠城镇祚通祚东4巷1号</t>
  </si>
  <si>
    <t>王美青</t>
  </si>
  <si>
    <t>惠来县惠城镇祚通祚东三巷5号</t>
  </si>
  <si>
    <t>王铮锐</t>
  </si>
  <si>
    <t>惠来县惠城镇英内汕仔头直巷12巷</t>
  </si>
  <si>
    <t>庄贝镟</t>
  </si>
  <si>
    <t>惠来县惠城镇东安村大龙园十二横巷11号之1号</t>
  </si>
  <si>
    <t>张仕岳</t>
  </si>
  <si>
    <t>惠来县惠城镇东安南门东路110-1-8号</t>
  </si>
  <si>
    <t>陈秀英</t>
  </si>
  <si>
    <t>惠来县惠城镇东安顶社十巷20号</t>
  </si>
  <si>
    <t>东郊</t>
  </si>
  <si>
    <t>翁冬青</t>
  </si>
  <si>
    <t>惠来县惠城镇东郊东郊二横巷6-3号</t>
  </si>
  <si>
    <t>陈泽祥</t>
  </si>
  <si>
    <t>惠来县惠城镇西三牵车直巷42之2号</t>
  </si>
  <si>
    <t>余丹娜</t>
  </si>
  <si>
    <t>惠来县惠城镇西三环城西路92之6之1号</t>
  </si>
  <si>
    <t>唐少卿</t>
  </si>
  <si>
    <t>惠来县惠城镇文化路44之32号</t>
  </si>
  <si>
    <t>梅一</t>
  </si>
  <si>
    <t>庄娟妹</t>
  </si>
  <si>
    <t>惠来县惠城镇梅一广鸣路35号</t>
  </si>
  <si>
    <t>莫秀丹</t>
  </si>
  <si>
    <t>惠来县惠城镇梅一新村九直巷18号</t>
  </si>
  <si>
    <t>方国安</t>
  </si>
  <si>
    <t>惠来县惠城镇梅二后街中巷27号</t>
  </si>
  <si>
    <t>王汉松</t>
  </si>
  <si>
    <t>惠来县惠城镇梅二惠西路231之4号</t>
  </si>
  <si>
    <t>特困户</t>
  </si>
  <si>
    <t>精神病患者  无固定住房</t>
  </si>
  <si>
    <t>方秀珠</t>
  </si>
  <si>
    <t>惠来县惠城镇梅二后店街26号</t>
  </si>
  <si>
    <t>蔡克生</t>
  </si>
  <si>
    <t>惠来县惠城镇梅二西关三横巷13之1号</t>
  </si>
  <si>
    <t>方秋波</t>
  </si>
  <si>
    <t>惠来县惠城镇梅三高埕一直巷23号</t>
  </si>
  <si>
    <t>方宝</t>
  </si>
  <si>
    <t>惠来县惠城镇梅三高埕六直巷8号</t>
  </si>
  <si>
    <t>蔡原钰</t>
  </si>
  <si>
    <t>惠来县惠城镇梅四南栅池巷13号</t>
  </si>
  <si>
    <t>张遂弟</t>
  </si>
  <si>
    <t>惠来县惠城镇英内后山仔32号</t>
  </si>
  <si>
    <t>方俊慧</t>
  </si>
  <si>
    <t>惠来县惠城镇英内环城东路五横巷8之1号</t>
  </si>
  <si>
    <t>方泽尼</t>
  </si>
  <si>
    <t>惠来县惠城镇墩高园尾庵巷7号</t>
  </si>
  <si>
    <t>吴燕清</t>
  </si>
  <si>
    <t>惠来县惠城镇西一坪湖新村路东七横巷10号</t>
  </si>
  <si>
    <t>元春</t>
  </si>
  <si>
    <t>方海英</t>
  </si>
  <si>
    <t>惠城镇元春方厝巷
17号</t>
  </si>
  <si>
    <t>黄炳钦</t>
  </si>
  <si>
    <t>惠来县城祚通街14号</t>
  </si>
  <si>
    <t>方清叶</t>
  </si>
  <si>
    <t>惠来县城元春村西三横巷7号</t>
  </si>
  <si>
    <t>胡展荣</t>
  </si>
  <si>
    <t>惠来县惠城镇东安东门街15号</t>
  </si>
  <si>
    <t>方美玲</t>
  </si>
  <si>
    <t>惠来县惠城镇梅四梅花宫直巷21之3号</t>
  </si>
  <si>
    <t>黄飞鹏</t>
  </si>
  <si>
    <t>惠来县惠东陇镇寄陇村雅思学校后面</t>
  </si>
  <si>
    <t>低保边缘对象</t>
  </si>
  <si>
    <t>华堡</t>
  </si>
  <si>
    <t>孔维国</t>
  </si>
  <si>
    <t>惠来县华湖镇华堡居委华雷路4号</t>
  </si>
  <si>
    <t>隆江镇江城社区</t>
  </si>
  <si>
    <t>张佩娇</t>
  </si>
  <si>
    <t>隆江镇黄洋村二区五横巷4号</t>
  </si>
  <si>
    <t>借居，人均16㎡</t>
  </si>
  <si>
    <t>隆江镇关镇社区</t>
  </si>
  <si>
    <t>朱和水</t>
  </si>
  <si>
    <t>隆江镇凤红村</t>
  </si>
  <si>
    <t>借居，人均12.5㎡</t>
  </si>
  <si>
    <t>陈婵云</t>
  </si>
  <si>
    <t>隆江镇隆湖南村九巷28号</t>
  </si>
  <si>
    <t>借居，人均13㎡</t>
  </si>
  <si>
    <t>方木盛</t>
  </si>
  <si>
    <t>隆江镇关镇居委桶铺街11号</t>
  </si>
  <si>
    <t>借居，人均6.75㎡</t>
  </si>
  <si>
    <t xml:space="preserve">神泉镇南
华社区
</t>
  </si>
  <si>
    <t>林振涛</t>
  </si>
  <si>
    <t>池田二巷1号</t>
  </si>
  <si>
    <t>租赁，人均8㎡</t>
  </si>
  <si>
    <t>神泉镇北
门社区</t>
  </si>
  <si>
    <t>许宇煌</t>
  </si>
  <si>
    <t>北门大巷36之3号</t>
  </si>
  <si>
    <t>借居，人均14㎡</t>
  </si>
  <si>
    <t>城东</t>
  </si>
  <si>
    <t>陈扁头</t>
  </si>
  <si>
    <t>广东省惠来县靖海镇城东居委
大中街163之42号</t>
  </si>
  <si>
    <t>低保</t>
  </si>
  <si>
    <t>28㎡</t>
  </si>
  <si>
    <t>10092元</t>
  </si>
  <si>
    <t>黄庆生</t>
  </si>
  <si>
    <t>广东省惠来县靖海镇城东居委南振七横巷4之4号</t>
  </si>
  <si>
    <t>无房</t>
  </si>
  <si>
    <t>8232元</t>
  </si>
  <si>
    <t>元少妹</t>
  </si>
  <si>
    <t>广东省惠来县靖海镇城东居委
灰窑头路6号</t>
  </si>
  <si>
    <t>黄庆义</t>
  </si>
  <si>
    <t>广东省惠来县靖海镇城东居委南鸿七横巷1之2号</t>
  </si>
  <si>
    <t>柯坚春</t>
  </si>
  <si>
    <t>广东省惠来县靖海镇城东居委东大街二横巷7之5号</t>
  </si>
  <si>
    <t>奚美贤</t>
  </si>
  <si>
    <t>广东省惠来县靖海镇城东居委南东中巷10之7号</t>
  </si>
  <si>
    <t>林锦洲</t>
  </si>
  <si>
    <t>广东省惠来县靖海镇城东居委
双合巷7号</t>
  </si>
  <si>
    <t>林海佛</t>
  </si>
  <si>
    <t>广东省惠来县靖海镇城东居委
龙江井巷9之1号</t>
  </si>
  <si>
    <t>6060元</t>
  </si>
  <si>
    <t>胡命坤</t>
  </si>
  <si>
    <t>广东省惠来县靖海镇城东居委
大中街163之32号</t>
  </si>
  <si>
    <t>五保</t>
  </si>
  <si>
    <t>元焕松</t>
  </si>
  <si>
    <t>广东省惠来县靖海镇城东居委
龙江井巷3之1号</t>
  </si>
  <si>
    <t>葵潭镇长春</t>
  </si>
  <si>
    <t>陈平</t>
  </si>
  <si>
    <t>惠来县溪西镇溪南村3巷15号</t>
  </si>
  <si>
    <t>借居，人均30㎡</t>
  </si>
  <si>
    <t>钟丽娜</t>
  </si>
  <si>
    <t>惠来县葵春居委会文化路南四巷11号</t>
  </si>
  <si>
    <t>自有产权。人均17.㎡</t>
  </si>
  <si>
    <t>葵潭镇吉成</t>
  </si>
  <si>
    <t>黄建生</t>
  </si>
  <si>
    <t>惠来县葵潭镇牛头门楼三横巷1号</t>
  </si>
  <si>
    <t>借居，人均7㎡</t>
  </si>
  <si>
    <t>侨东</t>
  </si>
  <si>
    <t>廖雪琴</t>
  </si>
  <si>
    <t>惠来县侨园镇一居委侨东五巷17号</t>
  </si>
  <si>
    <t>自有产权，人均17.5m2</t>
  </si>
  <si>
    <t>罗小龙</t>
  </si>
  <si>
    <t>惠来县侨园镇一居委侨西九巷26号</t>
  </si>
  <si>
    <t>自有产权，人均8m2</t>
  </si>
  <si>
    <t>黄汉彬</t>
  </si>
  <si>
    <t>惠来县侨园镇詹厝葛村东片91号</t>
  </si>
  <si>
    <t>借居，人均35m2</t>
  </si>
  <si>
    <t>付能荣</t>
  </si>
  <si>
    <t>惠来县侨园镇一居委石牌一号之一</t>
  </si>
  <si>
    <t>自有产权，人均28m2</t>
  </si>
  <si>
    <t>陈木青</t>
  </si>
  <si>
    <t>惠来县侨园镇一居委单身户212号</t>
  </si>
  <si>
    <t>自有产权，人均20m2</t>
  </si>
  <si>
    <t>陈伊凡</t>
  </si>
  <si>
    <t>惠来县侨园镇一居委小学教学区12号</t>
  </si>
  <si>
    <t>借居，人均11m2</t>
  </si>
  <si>
    <t>侨新</t>
  </si>
  <si>
    <t>许坤木</t>
  </si>
  <si>
    <t>惠来县侨园镇侨新社区岭门点四巷6号</t>
  </si>
  <si>
    <t>自有产权，人均12.5m2</t>
  </si>
  <si>
    <t>侨南</t>
  </si>
  <si>
    <t>陆铭梅</t>
  </si>
  <si>
    <t>惠来县侨园镇侨东社区帝苑小区安居房二B栋二梯302房</t>
  </si>
  <si>
    <t>共有产权，人均10.7m2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</si>
</sst>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workbookViewId="0">
      <selection activeCell="M3" sqref="M3"/>
    </sheetView>
  </sheetViews>
  <sheetFormatPr defaultColWidth="9" defaultRowHeight="13.5" outlineLevelCol="7"/>
  <cols>
    <col min="1" max="1" width="5.63333333333333" style="1" customWidth="1"/>
    <col min="2" max="2" width="11.375" style="1" customWidth="1"/>
    <col min="3" max="3" width="8" style="1" customWidth="1"/>
    <col min="4" max="4" width="21.3333333333333" style="1" customWidth="1"/>
    <col min="5" max="5" width="8.13333333333333" style="1" customWidth="1"/>
    <col min="6" max="6" width="8.5" style="1" customWidth="1"/>
    <col min="7" max="7" width="11.5" style="1" customWidth="1"/>
    <col min="8" max="8" width="8" style="1" customWidth="1"/>
    <col min="9" max="16384" width="9" style="1"/>
  </cols>
  <sheetData>
    <row r="1" s="1" customFormat="1" ht="44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7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8" customHeight="1" spans="1:8">
      <c r="A3" s="6">
        <v>1</v>
      </c>
      <c r="B3" s="7" t="s">
        <v>9</v>
      </c>
      <c r="C3" s="7" t="s">
        <v>10</v>
      </c>
      <c r="D3" s="7" t="s">
        <v>11</v>
      </c>
      <c r="E3" s="7">
        <v>6</v>
      </c>
      <c r="F3" s="7" t="s">
        <v>12</v>
      </c>
      <c r="G3" s="7" t="s">
        <v>13</v>
      </c>
      <c r="H3" s="7">
        <v>1400</v>
      </c>
    </row>
    <row r="4" s="2" customFormat="1" ht="38" customHeight="1" spans="1:8">
      <c r="A4" s="6">
        <v>2</v>
      </c>
      <c r="B4" s="7" t="s">
        <v>9</v>
      </c>
      <c r="C4" s="7" t="s">
        <v>14</v>
      </c>
      <c r="D4" s="7" t="s">
        <v>15</v>
      </c>
      <c r="E4" s="7">
        <v>4</v>
      </c>
      <c r="F4" s="7" t="s">
        <v>12</v>
      </c>
      <c r="G4" s="7" t="s">
        <v>13</v>
      </c>
      <c r="H4" s="8">
        <v>2004</v>
      </c>
    </row>
    <row r="5" s="2" customFormat="1" ht="38" customHeight="1" spans="1:8">
      <c r="A5" s="6">
        <v>3</v>
      </c>
      <c r="B5" s="7" t="s">
        <v>16</v>
      </c>
      <c r="C5" s="7" t="s">
        <v>17</v>
      </c>
      <c r="D5" s="7" t="s">
        <v>18</v>
      </c>
      <c r="E5" s="7">
        <v>5</v>
      </c>
      <c r="F5" s="7" t="s">
        <v>12</v>
      </c>
      <c r="G5" s="7">
        <v>3.8</v>
      </c>
      <c r="H5" s="8">
        <v>1980</v>
      </c>
    </row>
    <row r="6" s="2" customFormat="1" ht="38" customHeight="1" spans="1:8">
      <c r="A6" s="6">
        <v>4</v>
      </c>
      <c r="B6" s="7" t="s">
        <v>16</v>
      </c>
      <c r="C6" s="7" t="s">
        <v>19</v>
      </c>
      <c r="D6" s="7" t="s">
        <v>20</v>
      </c>
      <c r="E6" s="7">
        <v>2</v>
      </c>
      <c r="F6" s="7" t="s">
        <v>12</v>
      </c>
      <c r="G6" s="7" t="s">
        <v>13</v>
      </c>
      <c r="H6" s="7">
        <v>3180</v>
      </c>
    </row>
    <row r="7" s="2" customFormat="1" ht="38" customHeight="1" spans="1:8">
      <c r="A7" s="6">
        <v>5</v>
      </c>
      <c r="B7" s="7" t="s">
        <v>21</v>
      </c>
      <c r="C7" s="7" t="s">
        <v>22</v>
      </c>
      <c r="D7" s="7" t="s">
        <v>23</v>
      </c>
      <c r="E7" s="7">
        <v>3</v>
      </c>
      <c r="F7" s="7" t="s">
        <v>12</v>
      </c>
      <c r="G7" s="7" t="s">
        <v>13</v>
      </c>
      <c r="H7" s="9">
        <v>2120</v>
      </c>
    </row>
    <row r="8" s="2" customFormat="1" ht="38" customHeight="1" spans="1:8">
      <c r="A8" s="6">
        <v>6</v>
      </c>
      <c r="B8" s="7" t="s">
        <v>24</v>
      </c>
      <c r="C8" s="7" t="s">
        <v>25</v>
      </c>
      <c r="D8" s="7" t="s">
        <v>26</v>
      </c>
      <c r="E8" s="7">
        <v>1</v>
      </c>
      <c r="F8" s="7" t="s">
        <v>12</v>
      </c>
      <c r="G8" s="7" t="s">
        <v>27</v>
      </c>
      <c r="H8" s="7">
        <v>8040</v>
      </c>
    </row>
    <row r="9" s="2" customFormat="1" ht="38" customHeight="1" spans="1:8">
      <c r="A9" s="6">
        <v>7</v>
      </c>
      <c r="B9" s="7" t="s">
        <v>24</v>
      </c>
      <c r="C9" s="7" t="s">
        <v>28</v>
      </c>
      <c r="D9" s="7" t="s">
        <v>29</v>
      </c>
      <c r="E9" s="7">
        <v>6</v>
      </c>
      <c r="F9" s="7" t="s">
        <v>12</v>
      </c>
      <c r="G9" s="7" t="s">
        <v>13</v>
      </c>
      <c r="H9" s="7">
        <v>2004</v>
      </c>
    </row>
    <row r="10" s="2" customFormat="1" ht="38" customHeight="1" spans="1:8">
      <c r="A10" s="6">
        <v>8</v>
      </c>
      <c r="B10" s="7" t="s">
        <v>24</v>
      </c>
      <c r="C10" s="7" t="s">
        <v>30</v>
      </c>
      <c r="D10" s="7" t="s">
        <v>31</v>
      </c>
      <c r="E10" s="7">
        <v>4</v>
      </c>
      <c r="F10" s="7" t="s">
        <v>12</v>
      </c>
      <c r="G10" s="7" t="s">
        <v>27</v>
      </c>
      <c r="H10" s="7">
        <v>4680</v>
      </c>
    </row>
    <row r="11" s="2" customFormat="1" ht="38" customHeight="1" spans="1:8">
      <c r="A11" s="6">
        <v>9</v>
      </c>
      <c r="B11" s="7" t="s">
        <v>16</v>
      </c>
      <c r="C11" s="7" t="s">
        <v>32</v>
      </c>
      <c r="D11" s="7" t="s">
        <v>33</v>
      </c>
      <c r="E11" s="7">
        <v>2</v>
      </c>
      <c r="F11" s="7" t="s">
        <v>12</v>
      </c>
      <c r="G11" s="7" t="s">
        <v>13</v>
      </c>
      <c r="H11" s="7">
        <v>3432</v>
      </c>
    </row>
    <row r="12" s="2" customFormat="1" ht="38" customHeight="1" spans="1:8">
      <c r="A12" s="6">
        <v>10</v>
      </c>
      <c r="B12" s="7" t="s">
        <v>34</v>
      </c>
      <c r="C12" s="7" t="s">
        <v>35</v>
      </c>
      <c r="D12" s="7" t="s">
        <v>36</v>
      </c>
      <c r="E12" s="7">
        <v>4</v>
      </c>
      <c r="F12" s="7" t="s">
        <v>12</v>
      </c>
      <c r="G12" s="7" t="s">
        <v>13</v>
      </c>
      <c r="H12" s="7">
        <v>1485</v>
      </c>
    </row>
    <row r="13" s="2" customFormat="1" ht="38" customHeight="1" spans="1:8">
      <c r="A13" s="6">
        <v>11</v>
      </c>
      <c r="B13" s="7" t="s">
        <v>37</v>
      </c>
      <c r="C13" s="7" t="s">
        <v>38</v>
      </c>
      <c r="D13" s="7" t="s">
        <v>39</v>
      </c>
      <c r="E13" s="7">
        <v>3</v>
      </c>
      <c r="F13" s="7" t="s">
        <v>12</v>
      </c>
      <c r="G13" s="7" t="s">
        <v>13</v>
      </c>
      <c r="H13" s="7">
        <v>1980</v>
      </c>
    </row>
    <row r="14" s="2" customFormat="1" ht="38" customHeight="1" spans="1:8">
      <c r="A14" s="6">
        <v>12</v>
      </c>
      <c r="B14" s="7" t="s">
        <v>40</v>
      </c>
      <c r="C14" s="7" t="s">
        <v>41</v>
      </c>
      <c r="D14" s="7" t="s">
        <v>42</v>
      </c>
      <c r="E14" s="7">
        <v>3</v>
      </c>
      <c r="F14" s="7" t="s">
        <v>12</v>
      </c>
      <c r="G14" s="7" t="s">
        <v>13</v>
      </c>
      <c r="H14" s="9">
        <v>9120</v>
      </c>
    </row>
    <row r="15" s="2" customFormat="1" ht="38" customHeight="1" spans="1:8">
      <c r="A15" s="6">
        <v>13</v>
      </c>
      <c r="B15" s="7" t="s">
        <v>40</v>
      </c>
      <c r="C15" s="7" t="s">
        <v>43</v>
      </c>
      <c r="D15" s="7" t="s">
        <v>44</v>
      </c>
      <c r="E15" s="7">
        <v>3</v>
      </c>
      <c r="F15" s="7" t="s">
        <v>12</v>
      </c>
      <c r="G15" s="7" t="s">
        <v>27</v>
      </c>
      <c r="H15" s="9">
        <v>1980</v>
      </c>
    </row>
    <row r="16" s="2" customFormat="1" ht="38" customHeight="1" spans="1:8">
      <c r="A16" s="6">
        <v>14</v>
      </c>
      <c r="B16" s="7" t="s">
        <v>40</v>
      </c>
      <c r="C16" s="7" t="s">
        <v>45</v>
      </c>
      <c r="D16" s="7" t="s">
        <v>46</v>
      </c>
      <c r="E16" s="7">
        <v>2</v>
      </c>
      <c r="F16" s="7" t="s">
        <v>12</v>
      </c>
      <c r="G16" s="7" t="s">
        <v>27</v>
      </c>
      <c r="H16" s="9">
        <v>8232</v>
      </c>
    </row>
    <row r="17" s="2" customFormat="1" ht="38" customHeight="1" spans="1:8">
      <c r="A17" s="6">
        <v>15</v>
      </c>
      <c r="B17" s="7" t="s">
        <v>47</v>
      </c>
      <c r="C17" s="7" t="s">
        <v>48</v>
      </c>
      <c r="D17" s="7" t="s">
        <v>49</v>
      </c>
      <c r="E17" s="7">
        <v>3</v>
      </c>
      <c r="F17" s="7" t="s">
        <v>12</v>
      </c>
      <c r="G17" s="7" t="s">
        <v>27</v>
      </c>
      <c r="H17" s="9">
        <v>8800</v>
      </c>
    </row>
    <row r="18" s="2" customFormat="1" ht="38" customHeight="1" spans="1:8">
      <c r="A18" s="6">
        <v>16</v>
      </c>
      <c r="B18" s="7" t="s">
        <v>47</v>
      </c>
      <c r="C18" s="7" t="s">
        <v>50</v>
      </c>
      <c r="D18" s="7" t="s">
        <v>51</v>
      </c>
      <c r="E18" s="7">
        <v>5</v>
      </c>
      <c r="F18" s="7" t="s">
        <v>12</v>
      </c>
      <c r="G18" s="7" t="s">
        <v>13</v>
      </c>
      <c r="H18" s="7">
        <v>1272</v>
      </c>
    </row>
    <row r="19" s="2" customFormat="1" ht="38" customHeight="1" spans="1:8">
      <c r="A19" s="6">
        <v>17</v>
      </c>
      <c r="B19" s="7" t="s">
        <v>47</v>
      </c>
      <c r="C19" s="7" t="s">
        <v>52</v>
      </c>
      <c r="D19" s="7" t="s">
        <v>53</v>
      </c>
      <c r="E19" s="7">
        <v>3</v>
      </c>
      <c r="F19" s="7" t="s">
        <v>12</v>
      </c>
      <c r="G19" s="7" t="s">
        <v>13</v>
      </c>
      <c r="H19" s="9">
        <v>9600</v>
      </c>
    </row>
    <row r="20" s="2" customFormat="1" ht="38" customHeight="1" spans="1:8">
      <c r="A20" s="6">
        <v>18</v>
      </c>
      <c r="B20" s="7" t="s">
        <v>47</v>
      </c>
      <c r="C20" s="7" t="s">
        <v>54</v>
      </c>
      <c r="D20" s="7" t="s">
        <v>55</v>
      </c>
      <c r="E20" s="7">
        <v>1</v>
      </c>
      <c r="F20" s="7" t="s">
        <v>12</v>
      </c>
      <c r="G20" s="7" t="s">
        <v>13</v>
      </c>
      <c r="H20" s="7">
        <v>9000</v>
      </c>
    </row>
    <row r="21" s="2" customFormat="1" ht="38" customHeight="1" spans="1:8">
      <c r="A21" s="6">
        <v>19</v>
      </c>
      <c r="B21" s="7" t="s">
        <v>47</v>
      </c>
      <c r="C21" s="7" t="s">
        <v>56</v>
      </c>
      <c r="D21" s="7" t="s">
        <v>57</v>
      </c>
      <c r="E21" s="7">
        <v>6</v>
      </c>
      <c r="F21" s="7" t="s">
        <v>12</v>
      </c>
      <c r="G21" s="7">
        <v>0.8</v>
      </c>
      <c r="H21" s="7">
        <v>4800</v>
      </c>
    </row>
    <row r="22" s="2" customFormat="1" ht="38" customHeight="1" spans="1:8">
      <c r="A22" s="6">
        <v>20</v>
      </c>
      <c r="B22" s="7" t="s">
        <v>58</v>
      </c>
      <c r="C22" s="7" t="s">
        <v>59</v>
      </c>
      <c r="D22" s="7" t="s">
        <v>60</v>
      </c>
      <c r="E22" s="7">
        <v>6</v>
      </c>
      <c r="F22" s="7" t="s">
        <v>12</v>
      </c>
      <c r="G22" s="7" t="s">
        <v>13</v>
      </c>
      <c r="H22" s="7">
        <v>1980</v>
      </c>
    </row>
    <row r="23" s="2" customFormat="1" ht="38" customHeight="1" spans="1:8">
      <c r="A23" s="6">
        <v>21</v>
      </c>
      <c r="B23" s="7" t="s">
        <v>61</v>
      </c>
      <c r="C23" s="7" t="s">
        <v>62</v>
      </c>
      <c r="D23" s="7" t="s">
        <v>63</v>
      </c>
      <c r="E23" s="7">
        <v>1</v>
      </c>
      <c r="F23" s="7" t="s">
        <v>12</v>
      </c>
      <c r="G23" s="7" t="s">
        <v>27</v>
      </c>
      <c r="H23" s="7">
        <v>1980</v>
      </c>
    </row>
    <row r="24" s="2" customFormat="1" ht="45" customHeight="1" spans="1:8">
      <c r="A24" s="6">
        <v>22</v>
      </c>
      <c r="B24" s="8" t="s">
        <v>64</v>
      </c>
      <c r="C24" s="7" t="s">
        <v>65</v>
      </c>
      <c r="D24" s="7" t="s">
        <v>66</v>
      </c>
      <c r="E24" s="7">
        <v>3</v>
      </c>
      <c r="F24" s="7" t="s">
        <v>12</v>
      </c>
      <c r="G24" s="7" t="s">
        <v>13</v>
      </c>
      <c r="H24" s="7">
        <v>840</v>
      </c>
    </row>
    <row r="25" s="2" customFormat="1" ht="38" customHeight="1" spans="1:8">
      <c r="A25" s="6">
        <v>23</v>
      </c>
      <c r="B25" s="7" t="s">
        <v>67</v>
      </c>
      <c r="C25" s="7" t="s">
        <v>68</v>
      </c>
      <c r="D25" s="7" t="s">
        <v>69</v>
      </c>
      <c r="E25" s="7">
        <v>4</v>
      </c>
      <c r="F25" s="7" t="s">
        <v>12</v>
      </c>
      <c r="G25" s="7" t="s">
        <v>13</v>
      </c>
      <c r="H25" s="7">
        <v>3600</v>
      </c>
    </row>
    <row r="26" s="2" customFormat="1" ht="38" customHeight="1" spans="1:8">
      <c r="A26" s="6">
        <v>24</v>
      </c>
      <c r="B26" s="7" t="s">
        <v>70</v>
      </c>
      <c r="C26" s="7" t="s">
        <v>71</v>
      </c>
      <c r="D26" s="7" t="s">
        <v>72</v>
      </c>
      <c r="E26" s="7">
        <v>6</v>
      </c>
      <c r="F26" s="7" t="s">
        <v>12</v>
      </c>
      <c r="G26" s="7" t="s">
        <v>13</v>
      </c>
      <c r="H26" s="7">
        <v>1320</v>
      </c>
    </row>
    <row r="27" s="2" customFormat="1" ht="38" customHeight="1" spans="1:8">
      <c r="A27" s="6">
        <v>25</v>
      </c>
      <c r="B27" s="7" t="s">
        <v>73</v>
      </c>
      <c r="C27" s="7" t="s">
        <v>74</v>
      </c>
      <c r="D27" s="7" t="s">
        <v>75</v>
      </c>
      <c r="E27" s="7">
        <v>5</v>
      </c>
      <c r="F27" s="7" t="s">
        <v>12</v>
      </c>
      <c r="G27" s="7" t="s">
        <v>27</v>
      </c>
      <c r="H27" s="7">
        <v>9600</v>
      </c>
    </row>
    <row r="28" s="2" customFormat="1" ht="38" customHeight="1" spans="1:8">
      <c r="A28" s="6">
        <v>26</v>
      </c>
      <c r="B28" s="7" t="s">
        <v>24</v>
      </c>
      <c r="C28" s="7" t="s">
        <v>76</v>
      </c>
      <c r="D28" s="7" t="s">
        <v>77</v>
      </c>
      <c r="E28" s="7">
        <v>6</v>
      </c>
      <c r="F28" s="7" t="s">
        <v>12</v>
      </c>
      <c r="G28" s="7">
        <v>2</v>
      </c>
      <c r="H28" s="7">
        <v>6012</v>
      </c>
    </row>
    <row r="29" s="2" customFormat="1" ht="38" customHeight="1" spans="1:8">
      <c r="A29" s="6">
        <v>27</v>
      </c>
      <c r="B29" s="7" t="s">
        <v>61</v>
      </c>
      <c r="C29" s="7" t="s">
        <v>78</v>
      </c>
      <c r="D29" s="7" t="s">
        <v>79</v>
      </c>
      <c r="E29" s="7">
        <v>7</v>
      </c>
      <c r="F29" s="7" t="s">
        <v>12</v>
      </c>
      <c r="G29" s="10" t="s">
        <v>27</v>
      </c>
      <c r="H29" s="7">
        <v>2004</v>
      </c>
    </row>
    <row r="30" s="2" customFormat="1" ht="38" customHeight="1" spans="1:8">
      <c r="A30" s="6">
        <v>28</v>
      </c>
      <c r="B30" s="7" t="s">
        <v>47</v>
      </c>
      <c r="C30" s="7" t="s">
        <v>80</v>
      </c>
      <c r="D30" s="7" t="s">
        <v>81</v>
      </c>
      <c r="E30" s="7">
        <v>1</v>
      </c>
      <c r="F30" s="7" t="s">
        <v>12</v>
      </c>
      <c r="G30" s="7" t="s">
        <v>13</v>
      </c>
      <c r="H30" s="7">
        <v>8232</v>
      </c>
    </row>
    <row r="31" s="2" customFormat="1" ht="38" customHeight="1" spans="1:8">
      <c r="A31" s="6">
        <v>29</v>
      </c>
      <c r="B31" s="7" t="s">
        <v>47</v>
      </c>
      <c r="C31" s="7" t="s">
        <v>82</v>
      </c>
      <c r="D31" s="7" t="s">
        <v>83</v>
      </c>
      <c r="E31" s="7">
        <v>3</v>
      </c>
      <c r="F31" s="7" t="s">
        <v>12</v>
      </c>
      <c r="G31" s="10">
        <v>4.33</v>
      </c>
      <c r="H31" s="7">
        <v>6240</v>
      </c>
    </row>
    <row r="32" s="2" customFormat="1" ht="38" customHeight="1" spans="1:8">
      <c r="A32" s="6">
        <v>30</v>
      </c>
      <c r="B32" s="7" t="s">
        <v>58</v>
      </c>
      <c r="C32" s="7" t="s">
        <v>84</v>
      </c>
      <c r="D32" s="7" t="s">
        <v>85</v>
      </c>
      <c r="E32" s="7">
        <v>6</v>
      </c>
      <c r="F32" s="7" t="s">
        <v>12</v>
      </c>
      <c r="G32" s="7" t="s">
        <v>13</v>
      </c>
      <c r="H32" s="7">
        <v>4800</v>
      </c>
    </row>
    <row r="33" s="2" customFormat="1" ht="38" customHeight="1" spans="1:8">
      <c r="A33" s="6">
        <v>31</v>
      </c>
      <c r="B33" s="7" t="s">
        <v>37</v>
      </c>
      <c r="C33" s="7" t="s">
        <v>86</v>
      </c>
      <c r="D33" s="7" t="s">
        <v>87</v>
      </c>
      <c r="E33" s="7">
        <v>5</v>
      </c>
      <c r="F33" s="7" t="s">
        <v>12</v>
      </c>
      <c r="G33" s="7" t="s">
        <v>13</v>
      </c>
      <c r="H33" s="7">
        <v>10680</v>
      </c>
    </row>
    <row r="34" s="2" customFormat="1" ht="38" customHeight="1" spans="1:8">
      <c r="A34" s="6">
        <v>32</v>
      </c>
      <c r="B34" s="7" t="s">
        <v>21</v>
      </c>
      <c r="C34" s="7" t="s">
        <v>88</v>
      </c>
      <c r="D34" s="7" t="s">
        <v>89</v>
      </c>
      <c r="E34" s="7">
        <v>3</v>
      </c>
      <c r="F34" s="7" t="s">
        <v>12</v>
      </c>
      <c r="G34" s="7" t="s">
        <v>13</v>
      </c>
      <c r="H34" s="7">
        <v>7200</v>
      </c>
    </row>
    <row r="35" s="2" customFormat="1" ht="38" customHeight="1" spans="1:8">
      <c r="A35" s="6">
        <v>33</v>
      </c>
      <c r="B35" s="7" t="s">
        <v>47</v>
      </c>
      <c r="C35" s="7" t="s">
        <v>90</v>
      </c>
      <c r="D35" s="7" t="s">
        <v>91</v>
      </c>
      <c r="E35" s="7">
        <v>1</v>
      </c>
      <c r="F35" s="7" t="s">
        <v>12</v>
      </c>
      <c r="G35" s="7" t="s">
        <v>13</v>
      </c>
      <c r="H35" s="9">
        <v>7500</v>
      </c>
    </row>
    <row r="36" s="2" customFormat="1" ht="38" customHeight="1" spans="1:8">
      <c r="A36" s="6">
        <v>34</v>
      </c>
      <c r="B36" s="7" t="s">
        <v>47</v>
      </c>
      <c r="C36" s="7" t="s">
        <v>92</v>
      </c>
      <c r="D36" s="7" t="s">
        <v>93</v>
      </c>
      <c r="E36" s="7">
        <v>6</v>
      </c>
      <c r="F36" s="7" t="s">
        <v>12</v>
      </c>
      <c r="G36" s="7" t="s">
        <v>27</v>
      </c>
      <c r="H36" s="9">
        <v>6860</v>
      </c>
    </row>
    <row r="37" s="2" customFormat="1" ht="38" customHeight="1" spans="1:8">
      <c r="A37" s="6">
        <v>35</v>
      </c>
      <c r="B37" s="7" t="s">
        <v>73</v>
      </c>
      <c r="C37" s="7" t="s">
        <v>94</v>
      </c>
      <c r="D37" s="7" t="s">
        <v>95</v>
      </c>
      <c r="E37" s="7">
        <v>1</v>
      </c>
      <c r="F37" s="7" t="s">
        <v>12</v>
      </c>
      <c r="G37" s="7" t="s">
        <v>13</v>
      </c>
      <c r="H37" s="9">
        <v>4020</v>
      </c>
    </row>
    <row r="38" s="2" customFormat="1" ht="54" customHeight="1" spans="1:8">
      <c r="A38" s="6">
        <v>36</v>
      </c>
      <c r="B38" s="7" t="s">
        <v>37</v>
      </c>
      <c r="C38" s="7" t="s">
        <v>96</v>
      </c>
      <c r="D38" s="7" t="s">
        <v>97</v>
      </c>
      <c r="E38" s="7">
        <v>3</v>
      </c>
      <c r="F38" s="7" t="s">
        <v>98</v>
      </c>
      <c r="G38" s="7" t="s">
        <v>13</v>
      </c>
      <c r="H38" s="9">
        <v>8000</v>
      </c>
    </row>
    <row r="39" s="1" customFormat="1" ht="35.1" customHeight="1" spans="1:8">
      <c r="A39" s="6">
        <v>37</v>
      </c>
      <c r="B39" s="11" t="s">
        <v>70</v>
      </c>
      <c r="C39" s="11" t="s">
        <v>99</v>
      </c>
      <c r="D39" s="9" t="s">
        <v>100</v>
      </c>
      <c r="E39" s="11">
        <v>3</v>
      </c>
      <c r="F39" s="11" t="s">
        <v>12</v>
      </c>
      <c r="G39" s="11" t="s">
        <v>13</v>
      </c>
      <c r="H39" s="11">
        <f>1040*12/3</f>
        <v>4160</v>
      </c>
    </row>
    <row r="40" s="1" customFormat="1" ht="35.1" customHeight="1" spans="1:8">
      <c r="A40" s="6">
        <v>38</v>
      </c>
      <c r="B40" s="11" t="s">
        <v>70</v>
      </c>
      <c r="C40" s="11" t="s">
        <v>101</v>
      </c>
      <c r="D40" s="9" t="s">
        <v>102</v>
      </c>
      <c r="E40" s="11">
        <v>3</v>
      </c>
      <c r="F40" s="11" t="s">
        <v>12</v>
      </c>
      <c r="G40" s="11" t="s">
        <v>27</v>
      </c>
      <c r="H40" s="11">
        <f>492*12/3</f>
        <v>1968</v>
      </c>
    </row>
    <row r="41" s="1" customFormat="1" ht="33" customHeight="1" spans="1:8">
      <c r="A41" s="6">
        <v>39</v>
      </c>
      <c r="B41" s="11" t="s">
        <v>70</v>
      </c>
      <c r="C41" s="11" t="s">
        <v>103</v>
      </c>
      <c r="D41" s="9" t="s">
        <v>104</v>
      </c>
      <c r="E41" s="11">
        <v>4</v>
      </c>
      <c r="F41" s="11" t="s">
        <v>12</v>
      </c>
      <c r="G41" s="11" t="s">
        <v>27</v>
      </c>
      <c r="H41" s="11">
        <f>1000*12/4</f>
        <v>3000</v>
      </c>
    </row>
    <row r="42" s="1" customFormat="1" ht="48.75" customHeight="1" spans="1:8">
      <c r="A42" s="6">
        <v>40</v>
      </c>
      <c r="B42" s="11" t="s">
        <v>70</v>
      </c>
      <c r="C42" s="11" t="s">
        <v>105</v>
      </c>
      <c r="D42" s="9" t="s">
        <v>106</v>
      </c>
      <c r="E42" s="11">
        <v>3</v>
      </c>
      <c r="F42" s="11" t="s">
        <v>12</v>
      </c>
      <c r="G42" s="9" t="s">
        <v>107</v>
      </c>
      <c r="H42" s="12">
        <f>666.6*12/3</f>
        <v>2666.4</v>
      </c>
    </row>
    <row r="43" s="1" customFormat="1" ht="35.1" customHeight="1" spans="1:8">
      <c r="A43" s="6">
        <v>41</v>
      </c>
      <c r="B43" s="11" t="s">
        <v>70</v>
      </c>
      <c r="C43" s="11" t="s">
        <v>108</v>
      </c>
      <c r="D43" s="9" t="s">
        <v>109</v>
      </c>
      <c r="E43" s="11">
        <v>2</v>
      </c>
      <c r="F43" s="11" t="s">
        <v>12</v>
      </c>
      <c r="G43" s="11" t="s">
        <v>13</v>
      </c>
      <c r="H43" s="11">
        <f>334*12/2</f>
        <v>2004</v>
      </c>
    </row>
    <row r="44" s="3" customFormat="1" ht="35.1" customHeight="1" spans="1:8">
      <c r="A44" s="6">
        <v>42</v>
      </c>
      <c r="B44" s="12" t="s">
        <v>70</v>
      </c>
      <c r="C44" s="12" t="s">
        <v>110</v>
      </c>
      <c r="D44" s="8" t="s">
        <v>111</v>
      </c>
      <c r="E44" s="12">
        <v>4</v>
      </c>
      <c r="F44" s="12" t="s">
        <v>12</v>
      </c>
      <c r="G44" s="12" t="s">
        <v>13</v>
      </c>
      <c r="H44" s="12">
        <f>660*12/4</f>
        <v>1980</v>
      </c>
    </row>
    <row r="45" s="1" customFormat="1" ht="41.1" customHeight="1" spans="1:8">
      <c r="A45" s="6">
        <v>43</v>
      </c>
      <c r="B45" s="11" t="s">
        <v>112</v>
      </c>
      <c r="C45" s="11" t="s">
        <v>113</v>
      </c>
      <c r="D45" s="9" t="s">
        <v>114</v>
      </c>
      <c r="E45" s="11">
        <v>2</v>
      </c>
      <c r="F45" s="11" t="s">
        <v>12</v>
      </c>
      <c r="G45" s="11" t="s">
        <v>13</v>
      </c>
      <c r="H45" s="11">
        <f>328*12/2</f>
        <v>1968</v>
      </c>
    </row>
    <row r="46" s="1" customFormat="1" ht="41.1" customHeight="1" spans="1:8">
      <c r="A46" s="6">
        <v>44</v>
      </c>
      <c r="B46" s="11" t="s">
        <v>73</v>
      </c>
      <c r="C46" s="11" t="s">
        <v>115</v>
      </c>
      <c r="D46" s="9" t="s">
        <v>116</v>
      </c>
      <c r="E46" s="11">
        <v>2</v>
      </c>
      <c r="F46" s="11" t="s">
        <v>12</v>
      </c>
      <c r="G46" s="11" t="s">
        <v>13</v>
      </c>
      <c r="H46" s="11">
        <f>500*12/2</f>
        <v>3000</v>
      </c>
    </row>
    <row r="47" s="1" customFormat="1" ht="41.1" customHeight="1" spans="1:8">
      <c r="A47" s="6">
        <v>45</v>
      </c>
      <c r="B47" s="11" t="s">
        <v>73</v>
      </c>
      <c r="C47" s="11" t="s">
        <v>117</v>
      </c>
      <c r="D47" s="9" t="s">
        <v>118</v>
      </c>
      <c r="E47" s="11">
        <v>5</v>
      </c>
      <c r="F47" s="11" t="s">
        <v>12</v>
      </c>
      <c r="G47" s="11" t="s">
        <v>27</v>
      </c>
      <c r="H47" s="11">
        <f>501*12/5</f>
        <v>1202.4</v>
      </c>
    </row>
    <row r="48" s="3" customFormat="1" ht="41.1" customHeight="1" spans="1:8">
      <c r="A48" s="6">
        <v>46</v>
      </c>
      <c r="B48" s="12" t="s">
        <v>73</v>
      </c>
      <c r="C48" s="12" t="s">
        <v>119</v>
      </c>
      <c r="D48" s="8" t="s">
        <v>120</v>
      </c>
      <c r="E48" s="12">
        <v>4</v>
      </c>
      <c r="F48" s="12" t="s">
        <v>12</v>
      </c>
      <c r="G48" s="12" t="s">
        <v>13</v>
      </c>
      <c r="H48" s="12">
        <f>660*12/4</f>
        <v>1980</v>
      </c>
    </row>
    <row r="49" s="1" customFormat="1" ht="35.1" customHeight="1" spans="1:8">
      <c r="A49" s="6">
        <v>47</v>
      </c>
      <c r="B49" s="11" t="s">
        <v>24</v>
      </c>
      <c r="C49" s="11" t="s">
        <v>121</v>
      </c>
      <c r="D49" s="9" t="s">
        <v>122</v>
      </c>
      <c r="E49" s="11">
        <v>1</v>
      </c>
      <c r="F49" s="11" t="s">
        <v>12</v>
      </c>
      <c r="G49" s="11" t="s">
        <v>27</v>
      </c>
      <c r="H49" s="11">
        <f>334*12</f>
        <v>4008</v>
      </c>
    </row>
    <row r="50" s="1" customFormat="1" ht="35.1" customHeight="1" spans="1:8">
      <c r="A50" s="6">
        <v>48</v>
      </c>
      <c r="B50" s="11" t="s">
        <v>24</v>
      </c>
      <c r="C50" s="11" t="s">
        <v>123</v>
      </c>
      <c r="D50" s="9" t="s">
        <v>124</v>
      </c>
      <c r="E50" s="11">
        <v>3</v>
      </c>
      <c r="F50" s="11" t="s">
        <v>12</v>
      </c>
      <c r="G50" s="11" t="s">
        <v>27</v>
      </c>
      <c r="H50" s="11">
        <f>495*12/3</f>
        <v>1980</v>
      </c>
    </row>
    <row r="51" s="1" customFormat="1" ht="35.1" customHeight="1" spans="1:8">
      <c r="A51" s="6">
        <v>49</v>
      </c>
      <c r="B51" s="11" t="s">
        <v>24</v>
      </c>
      <c r="C51" s="11" t="s">
        <v>125</v>
      </c>
      <c r="D51" s="9" t="s">
        <v>126</v>
      </c>
      <c r="E51" s="11">
        <v>2</v>
      </c>
      <c r="F51" s="11" t="s">
        <v>12</v>
      </c>
      <c r="G51" s="11" t="s">
        <v>13</v>
      </c>
      <c r="H51" s="11">
        <f>750*12/2</f>
        <v>4500</v>
      </c>
    </row>
    <row r="52" s="1" customFormat="1" ht="35.1" customHeight="1" spans="1:8">
      <c r="A52" s="6">
        <v>50</v>
      </c>
      <c r="B52" s="11" t="s">
        <v>24</v>
      </c>
      <c r="C52" s="11" t="s">
        <v>127</v>
      </c>
      <c r="D52" s="9" t="s">
        <v>128</v>
      </c>
      <c r="E52" s="11">
        <v>4</v>
      </c>
      <c r="F52" s="11" t="s">
        <v>12</v>
      </c>
      <c r="G52" s="11" t="s">
        <v>13</v>
      </c>
      <c r="H52" s="11">
        <f>668*12/4</f>
        <v>2004</v>
      </c>
    </row>
    <row r="53" s="1" customFormat="1" ht="35.1" customHeight="1" spans="1:8">
      <c r="A53" s="6">
        <v>51</v>
      </c>
      <c r="B53" s="11" t="s">
        <v>24</v>
      </c>
      <c r="C53" s="11" t="s">
        <v>129</v>
      </c>
      <c r="D53" s="9" t="s">
        <v>130</v>
      </c>
      <c r="E53" s="11">
        <v>2</v>
      </c>
      <c r="F53" s="11" t="s">
        <v>12</v>
      </c>
      <c r="G53" s="11" t="s">
        <v>13</v>
      </c>
      <c r="H53" s="11">
        <f>800*12/2</f>
        <v>4800</v>
      </c>
    </row>
    <row r="54" s="1" customFormat="1" ht="35.1" customHeight="1" spans="1:8">
      <c r="A54" s="6">
        <v>52</v>
      </c>
      <c r="B54" s="11" t="s">
        <v>24</v>
      </c>
      <c r="C54" s="11" t="s">
        <v>131</v>
      </c>
      <c r="D54" s="9" t="s">
        <v>132</v>
      </c>
      <c r="E54" s="11">
        <v>1</v>
      </c>
      <c r="F54" s="11" t="s">
        <v>12</v>
      </c>
      <c r="G54" s="11" t="s">
        <v>13</v>
      </c>
      <c r="H54" s="11">
        <f>840*12</f>
        <v>10080</v>
      </c>
    </row>
    <row r="55" s="1" customFormat="1" ht="42" customHeight="1" spans="1:8">
      <c r="A55" s="6">
        <v>53</v>
      </c>
      <c r="B55" s="11" t="s">
        <v>24</v>
      </c>
      <c r="C55" s="11" t="s">
        <v>133</v>
      </c>
      <c r="D55" s="9" t="s">
        <v>134</v>
      </c>
      <c r="E55" s="11">
        <v>7</v>
      </c>
      <c r="F55" s="11" t="s">
        <v>12</v>
      </c>
      <c r="G55" s="9" t="s">
        <v>135</v>
      </c>
      <c r="H55" s="12">
        <f>1169*12/7</f>
        <v>2004</v>
      </c>
    </row>
    <row r="56" s="3" customFormat="1" ht="35.1" customHeight="1" spans="1:8">
      <c r="A56" s="6">
        <v>54</v>
      </c>
      <c r="B56" s="12" t="s">
        <v>37</v>
      </c>
      <c r="C56" s="12" t="s">
        <v>136</v>
      </c>
      <c r="D56" s="8" t="s">
        <v>137</v>
      </c>
      <c r="E56" s="12">
        <v>7</v>
      </c>
      <c r="F56" s="12" t="s">
        <v>12</v>
      </c>
      <c r="G56" s="11" t="s">
        <v>27</v>
      </c>
      <c r="H56" s="12">
        <f>800*12/7</f>
        <v>1371.42857142857</v>
      </c>
    </row>
    <row r="57" s="1" customFormat="1" ht="35.1" customHeight="1" spans="1:8">
      <c r="A57" s="6">
        <v>55</v>
      </c>
      <c r="B57" s="11" t="s">
        <v>37</v>
      </c>
      <c r="C57" s="11" t="s">
        <v>138</v>
      </c>
      <c r="D57" s="9" t="s">
        <v>139</v>
      </c>
      <c r="E57" s="11">
        <v>5</v>
      </c>
      <c r="F57" s="11" t="s">
        <v>12</v>
      </c>
      <c r="G57" s="11" t="s">
        <v>13</v>
      </c>
      <c r="H57" s="11">
        <f>500*12/5</f>
        <v>1200</v>
      </c>
    </row>
    <row r="58" s="1" customFormat="1" ht="35.1" customHeight="1" spans="1:8">
      <c r="A58" s="6">
        <v>56</v>
      </c>
      <c r="B58" s="11" t="s">
        <v>37</v>
      </c>
      <c r="C58" s="11" t="s">
        <v>140</v>
      </c>
      <c r="D58" s="9" t="s">
        <v>141</v>
      </c>
      <c r="E58" s="11">
        <v>3</v>
      </c>
      <c r="F58" s="11" t="s">
        <v>12</v>
      </c>
      <c r="G58" s="11" t="s">
        <v>13</v>
      </c>
      <c r="H58" s="11">
        <f>495*12/3</f>
        <v>1980</v>
      </c>
    </row>
    <row r="59" s="1" customFormat="1" ht="35.1" customHeight="1" spans="1:8">
      <c r="A59" s="6">
        <v>57</v>
      </c>
      <c r="B59" s="11" t="s">
        <v>37</v>
      </c>
      <c r="C59" s="11" t="s">
        <v>142</v>
      </c>
      <c r="D59" s="9" t="s">
        <v>143</v>
      </c>
      <c r="E59" s="11">
        <v>3</v>
      </c>
      <c r="F59" s="11" t="s">
        <v>12</v>
      </c>
      <c r="G59" s="11" t="s">
        <v>13</v>
      </c>
      <c r="H59" s="11">
        <f>501*12/3</f>
        <v>2004</v>
      </c>
    </row>
    <row r="60" s="1" customFormat="1" ht="35.1" customHeight="1" spans="1:8">
      <c r="A60" s="6">
        <v>58</v>
      </c>
      <c r="B60" s="11" t="s">
        <v>37</v>
      </c>
      <c r="C60" s="11" t="s">
        <v>144</v>
      </c>
      <c r="D60" s="9" t="s">
        <v>145</v>
      </c>
      <c r="E60" s="11">
        <v>3</v>
      </c>
      <c r="F60" s="11" t="s">
        <v>12</v>
      </c>
      <c r="G60" s="11" t="s">
        <v>13</v>
      </c>
      <c r="H60" s="11">
        <f>164*12/3</f>
        <v>656</v>
      </c>
    </row>
    <row r="61" s="1" customFormat="1" ht="43" customHeight="1" spans="1:8">
      <c r="A61" s="6">
        <v>59</v>
      </c>
      <c r="B61" s="11" t="s">
        <v>58</v>
      </c>
      <c r="C61" s="11" t="s">
        <v>146</v>
      </c>
      <c r="D61" s="9" t="s">
        <v>147</v>
      </c>
      <c r="E61" s="11">
        <v>5</v>
      </c>
      <c r="F61" s="11" t="s">
        <v>12</v>
      </c>
      <c r="G61" s="11" t="s">
        <v>13</v>
      </c>
      <c r="H61" s="11">
        <f>716*12/5</f>
        <v>1718.4</v>
      </c>
    </row>
    <row r="62" s="1" customFormat="1" ht="35.1" customHeight="1" spans="1:8">
      <c r="A62" s="6">
        <v>60</v>
      </c>
      <c r="B62" s="11" t="s">
        <v>58</v>
      </c>
      <c r="C62" s="11" t="s">
        <v>148</v>
      </c>
      <c r="D62" s="9" t="s">
        <v>149</v>
      </c>
      <c r="E62" s="11">
        <v>3</v>
      </c>
      <c r="F62" s="11" t="s">
        <v>12</v>
      </c>
      <c r="G62" s="11" t="s">
        <v>27</v>
      </c>
      <c r="H62" s="11">
        <f>600*12/3</f>
        <v>2400</v>
      </c>
    </row>
    <row r="63" s="1" customFormat="1" ht="35.1" customHeight="1" spans="1:8">
      <c r="A63" s="6">
        <v>61</v>
      </c>
      <c r="B63" s="11" t="s">
        <v>58</v>
      </c>
      <c r="C63" s="11" t="s">
        <v>150</v>
      </c>
      <c r="D63" s="9" t="s">
        <v>151</v>
      </c>
      <c r="E63" s="11">
        <v>2</v>
      </c>
      <c r="F63" s="11" t="s">
        <v>12</v>
      </c>
      <c r="G63" s="11" t="s">
        <v>13</v>
      </c>
      <c r="H63" s="11">
        <f>716*12/2</f>
        <v>4296</v>
      </c>
    </row>
    <row r="64" s="1" customFormat="1" ht="35.1" customHeight="1" spans="1:8">
      <c r="A64" s="6">
        <v>62</v>
      </c>
      <c r="B64" s="11" t="s">
        <v>152</v>
      </c>
      <c r="C64" s="11" t="s">
        <v>153</v>
      </c>
      <c r="D64" s="9" t="s">
        <v>154</v>
      </c>
      <c r="E64" s="11">
        <v>3</v>
      </c>
      <c r="F64" s="11" t="s">
        <v>12</v>
      </c>
      <c r="G64" s="11" t="s">
        <v>13</v>
      </c>
      <c r="H64" s="11">
        <f>492*12/3</f>
        <v>1968</v>
      </c>
    </row>
    <row r="65" s="1" customFormat="1" ht="35.1" customHeight="1" spans="1:8">
      <c r="A65" s="6">
        <v>63</v>
      </c>
      <c r="B65" s="11" t="s">
        <v>47</v>
      </c>
      <c r="C65" s="11" t="s">
        <v>155</v>
      </c>
      <c r="D65" s="9" t="s">
        <v>156</v>
      </c>
      <c r="E65" s="11">
        <v>3</v>
      </c>
      <c r="F65" s="11" t="s">
        <v>12</v>
      </c>
      <c r="G65" s="11" t="s">
        <v>13</v>
      </c>
      <c r="H65" s="11">
        <f>572*12/3</f>
        <v>2288</v>
      </c>
    </row>
    <row r="66" s="1" customFormat="1" ht="35.1" customHeight="1" spans="1:8">
      <c r="A66" s="6">
        <v>64</v>
      </c>
      <c r="B66" s="11" t="s">
        <v>47</v>
      </c>
      <c r="C66" s="11" t="s">
        <v>157</v>
      </c>
      <c r="D66" s="9" t="s">
        <v>158</v>
      </c>
      <c r="E66" s="11">
        <v>4</v>
      </c>
      <c r="F66" s="11" t="s">
        <v>12</v>
      </c>
      <c r="G66" s="11" t="s">
        <v>13</v>
      </c>
      <c r="H66" s="11">
        <f>656*12/4</f>
        <v>1968</v>
      </c>
    </row>
    <row r="67" s="1" customFormat="1" ht="35.1" customHeight="1" spans="1:8">
      <c r="A67" s="6">
        <v>65</v>
      </c>
      <c r="B67" s="11" t="s">
        <v>47</v>
      </c>
      <c r="C67" s="11" t="s">
        <v>159</v>
      </c>
      <c r="D67" s="9" t="s">
        <v>160</v>
      </c>
      <c r="E67" s="11">
        <v>1</v>
      </c>
      <c r="F67" s="11" t="s">
        <v>12</v>
      </c>
      <c r="G67" s="11" t="s">
        <v>27</v>
      </c>
      <c r="H67" s="11">
        <f>165*12</f>
        <v>1980</v>
      </c>
    </row>
    <row r="68" s="1" customFormat="1" ht="35.1" customHeight="1" spans="1:8">
      <c r="A68" s="6">
        <v>66</v>
      </c>
      <c r="B68" s="11" t="s">
        <v>161</v>
      </c>
      <c r="C68" s="11" t="s">
        <v>162</v>
      </c>
      <c r="D68" s="9" t="s">
        <v>163</v>
      </c>
      <c r="E68" s="11">
        <v>2</v>
      </c>
      <c r="F68" s="11" t="s">
        <v>12</v>
      </c>
      <c r="G68" s="11" t="s">
        <v>13</v>
      </c>
      <c r="H68" s="11">
        <f>328*12/2</f>
        <v>1968</v>
      </c>
    </row>
    <row r="69" s="1" customFormat="1" ht="35.1" customHeight="1" spans="1:8">
      <c r="A69" s="6">
        <v>67</v>
      </c>
      <c r="B69" s="11" t="s">
        <v>161</v>
      </c>
      <c r="C69" s="11" t="s">
        <v>164</v>
      </c>
      <c r="D69" s="9" t="s">
        <v>165</v>
      </c>
      <c r="E69" s="11">
        <v>4</v>
      </c>
      <c r="F69" s="11" t="s">
        <v>12</v>
      </c>
      <c r="G69" s="11" t="s">
        <v>13</v>
      </c>
      <c r="H69" s="11">
        <f>668*12/4</f>
        <v>2004</v>
      </c>
    </row>
    <row r="70" s="1" customFormat="1" ht="39" customHeight="1" spans="1:8">
      <c r="A70" s="6">
        <v>68</v>
      </c>
      <c r="B70" s="11" t="s">
        <v>9</v>
      </c>
      <c r="C70" s="11" t="s">
        <v>166</v>
      </c>
      <c r="D70" s="9" t="s">
        <v>167</v>
      </c>
      <c r="E70" s="11">
        <v>5</v>
      </c>
      <c r="F70" s="11" t="s">
        <v>12</v>
      </c>
      <c r="G70" s="11" t="s">
        <v>13</v>
      </c>
      <c r="H70" s="11">
        <f>820*12/5</f>
        <v>1968</v>
      </c>
    </row>
    <row r="71" s="1" customFormat="1" ht="35.1" customHeight="1" spans="1:8">
      <c r="A71" s="6">
        <v>69</v>
      </c>
      <c r="B71" s="11" t="s">
        <v>9</v>
      </c>
      <c r="C71" s="11" t="s">
        <v>168</v>
      </c>
      <c r="D71" s="9" t="s">
        <v>169</v>
      </c>
      <c r="E71" s="11">
        <v>1</v>
      </c>
      <c r="F71" s="11" t="s">
        <v>170</v>
      </c>
      <c r="G71" s="9" t="s">
        <v>171</v>
      </c>
      <c r="H71" s="11">
        <v>0</v>
      </c>
    </row>
    <row r="72" s="1" customFormat="1" ht="35.1" customHeight="1" spans="1:8">
      <c r="A72" s="6">
        <v>70</v>
      </c>
      <c r="B72" s="11" t="s">
        <v>9</v>
      </c>
      <c r="C72" s="11" t="s">
        <v>172</v>
      </c>
      <c r="D72" s="9" t="s">
        <v>173</v>
      </c>
      <c r="E72" s="11">
        <v>2</v>
      </c>
      <c r="F72" s="11" t="s">
        <v>12</v>
      </c>
      <c r="G72" s="11" t="s">
        <v>13</v>
      </c>
      <c r="H72" s="11">
        <f>330*12/2</f>
        <v>1980</v>
      </c>
    </row>
    <row r="73" s="1" customFormat="1" ht="35.1" customHeight="1" spans="1:8">
      <c r="A73" s="6">
        <v>71</v>
      </c>
      <c r="B73" s="11" t="s">
        <v>9</v>
      </c>
      <c r="C73" s="11" t="s">
        <v>174</v>
      </c>
      <c r="D73" s="9" t="s">
        <v>175</v>
      </c>
      <c r="E73" s="11">
        <v>3</v>
      </c>
      <c r="F73" s="11" t="s">
        <v>12</v>
      </c>
      <c r="G73" s="11" t="s">
        <v>13</v>
      </c>
      <c r="H73" s="11">
        <f>668*12/3</f>
        <v>2672</v>
      </c>
    </row>
    <row r="74" s="1" customFormat="1" ht="35.1" customHeight="1" spans="1:8">
      <c r="A74" s="6">
        <v>72</v>
      </c>
      <c r="B74" s="11" t="s">
        <v>16</v>
      </c>
      <c r="C74" s="11" t="s">
        <v>176</v>
      </c>
      <c r="D74" s="9" t="s">
        <v>177</v>
      </c>
      <c r="E74" s="11">
        <v>2</v>
      </c>
      <c r="F74" s="11" t="s">
        <v>12</v>
      </c>
      <c r="G74" s="11" t="s">
        <v>13</v>
      </c>
      <c r="H74" s="11">
        <f>572*12/2</f>
        <v>3432</v>
      </c>
    </row>
    <row r="75" s="1" customFormat="1" ht="35.1" customHeight="1" spans="1:8">
      <c r="A75" s="6">
        <v>73</v>
      </c>
      <c r="B75" s="11" t="s">
        <v>16</v>
      </c>
      <c r="C75" s="11" t="s">
        <v>178</v>
      </c>
      <c r="D75" s="9" t="s">
        <v>179</v>
      </c>
      <c r="E75" s="11">
        <v>6</v>
      </c>
      <c r="F75" s="11" t="s">
        <v>12</v>
      </c>
      <c r="G75" s="11" t="s">
        <v>13</v>
      </c>
      <c r="H75" s="11">
        <f>495*12/6</f>
        <v>990</v>
      </c>
    </row>
    <row r="76" s="1" customFormat="1" ht="38.1" customHeight="1" spans="1:8">
      <c r="A76" s="6">
        <v>74</v>
      </c>
      <c r="B76" s="11" t="s">
        <v>21</v>
      </c>
      <c r="C76" s="11" t="s">
        <v>180</v>
      </c>
      <c r="D76" s="9" t="s">
        <v>181</v>
      </c>
      <c r="E76" s="11">
        <v>3</v>
      </c>
      <c r="F76" s="11" t="s">
        <v>12</v>
      </c>
      <c r="G76" s="11" t="s">
        <v>13</v>
      </c>
      <c r="H76" s="11">
        <f>502*12/3</f>
        <v>2008</v>
      </c>
    </row>
    <row r="77" s="1" customFormat="1" ht="42" customHeight="1" spans="1:8">
      <c r="A77" s="6">
        <v>75</v>
      </c>
      <c r="B77" s="11" t="s">
        <v>24</v>
      </c>
      <c r="C77" s="11" t="s">
        <v>182</v>
      </c>
      <c r="D77" s="9" t="s">
        <v>183</v>
      </c>
      <c r="E77" s="11">
        <v>4</v>
      </c>
      <c r="F77" s="11" t="s">
        <v>12</v>
      </c>
      <c r="G77" s="11" t="s">
        <v>13</v>
      </c>
      <c r="H77" s="12">
        <f>668*12/4</f>
        <v>2004</v>
      </c>
    </row>
    <row r="78" s="1" customFormat="1" ht="42" customHeight="1" spans="1:8">
      <c r="A78" s="6">
        <v>76</v>
      </c>
      <c r="B78" s="11" t="s">
        <v>24</v>
      </c>
      <c r="C78" s="11" t="s">
        <v>184</v>
      </c>
      <c r="D78" s="9" t="s">
        <v>185</v>
      </c>
      <c r="E78" s="11">
        <v>6</v>
      </c>
      <c r="F78" s="11" t="s">
        <v>12</v>
      </c>
      <c r="G78" s="11" t="s">
        <v>27</v>
      </c>
      <c r="H78" s="12">
        <f>680*12/6</f>
        <v>1360</v>
      </c>
    </row>
    <row r="79" s="1" customFormat="1" ht="42" customHeight="1" spans="1:8">
      <c r="A79" s="6">
        <v>77</v>
      </c>
      <c r="B79" s="11" t="s">
        <v>70</v>
      </c>
      <c r="C79" s="11" t="s">
        <v>186</v>
      </c>
      <c r="D79" s="9" t="s">
        <v>187</v>
      </c>
      <c r="E79" s="11">
        <v>1</v>
      </c>
      <c r="F79" s="11" t="s">
        <v>12</v>
      </c>
      <c r="G79" s="11" t="s">
        <v>27</v>
      </c>
      <c r="H79" s="12">
        <f>164*12</f>
        <v>1968</v>
      </c>
    </row>
    <row r="80" s="1" customFormat="1" ht="42" customHeight="1" spans="1:8">
      <c r="A80" s="6">
        <v>78</v>
      </c>
      <c r="B80" s="11" t="s">
        <v>61</v>
      </c>
      <c r="C80" s="11" t="s">
        <v>188</v>
      </c>
      <c r="D80" s="13" t="s">
        <v>189</v>
      </c>
      <c r="E80" s="11">
        <v>2</v>
      </c>
      <c r="F80" s="11" t="s">
        <v>12</v>
      </c>
      <c r="G80" s="11" t="s">
        <v>27</v>
      </c>
      <c r="H80" s="12">
        <v>0</v>
      </c>
    </row>
    <row r="81" s="1" customFormat="1" ht="42" customHeight="1" spans="1:8">
      <c r="A81" s="6">
        <v>79</v>
      </c>
      <c r="B81" s="14" t="s">
        <v>190</v>
      </c>
      <c r="C81" s="14" t="s">
        <v>191</v>
      </c>
      <c r="D81" s="15" t="s">
        <v>192</v>
      </c>
      <c r="E81" s="14">
        <v>4</v>
      </c>
      <c r="F81" s="14" t="s">
        <v>12</v>
      </c>
      <c r="G81" s="14" t="s">
        <v>13</v>
      </c>
      <c r="H81" s="14">
        <v>600</v>
      </c>
    </row>
    <row r="82" s="1" customFormat="1" ht="42" customHeight="1" spans="1:8">
      <c r="A82" s="6">
        <v>80</v>
      </c>
      <c r="B82" s="16" t="s">
        <v>37</v>
      </c>
      <c r="C82" s="14" t="s">
        <v>193</v>
      </c>
      <c r="D82" s="15" t="s">
        <v>194</v>
      </c>
      <c r="E82" s="14">
        <v>7</v>
      </c>
      <c r="F82" s="14" t="s">
        <v>12</v>
      </c>
      <c r="G82" s="14" t="s">
        <v>13</v>
      </c>
      <c r="H82" s="14">
        <v>1371</v>
      </c>
    </row>
    <row r="83" s="1" customFormat="1" ht="42" customHeight="1" spans="1:8">
      <c r="A83" s="6">
        <v>81</v>
      </c>
      <c r="B83" s="14" t="s">
        <v>190</v>
      </c>
      <c r="C83" s="14" t="s">
        <v>195</v>
      </c>
      <c r="D83" s="15" t="s">
        <v>196</v>
      </c>
      <c r="E83" s="14">
        <v>7</v>
      </c>
      <c r="F83" s="14" t="s">
        <v>12</v>
      </c>
      <c r="G83" s="14" t="s">
        <v>13</v>
      </c>
      <c r="H83" s="14">
        <v>1200</v>
      </c>
    </row>
    <row r="84" s="1" customFormat="1" ht="42" customHeight="1" spans="1:8">
      <c r="A84" s="6">
        <v>82</v>
      </c>
      <c r="B84" s="14" t="s">
        <v>58</v>
      </c>
      <c r="C84" s="14" t="s">
        <v>197</v>
      </c>
      <c r="D84" s="15" t="s">
        <v>198</v>
      </c>
      <c r="E84" s="14">
        <v>7</v>
      </c>
      <c r="F84" s="14" t="s">
        <v>12</v>
      </c>
      <c r="G84" s="14" t="s">
        <v>13</v>
      </c>
      <c r="H84" s="14">
        <v>0</v>
      </c>
    </row>
    <row r="85" customFormat="1" ht="42" customHeight="1" spans="1:8">
      <c r="A85" s="6">
        <v>83</v>
      </c>
      <c r="B85" s="16" t="s">
        <v>21</v>
      </c>
      <c r="C85" s="16" t="s">
        <v>199</v>
      </c>
      <c r="D85" s="17" t="s">
        <v>200</v>
      </c>
      <c r="E85" s="16">
        <v>5</v>
      </c>
      <c r="F85" s="16" t="s">
        <v>12</v>
      </c>
      <c r="G85" s="16" t="s">
        <v>13</v>
      </c>
      <c r="H85" s="16">
        <f>1148*12/5</f>
        <v>2755.2</v>
      </c>
    </row>
    <row r="86" s="1" customFormat="1" ht="42" customHeight="1" spans="1:8">
      <c r="A86" s="6">
        <v>84</v>
      </c>
      <c r="B86" s="11" t="s">
        <v>9</v>
      </c>
      <c r="C86" s="11" t="s">
        <v>201</v>
      </c>
      <c r="D86" s="9" t="s">
        <v>202</v>
      </c>
      <c r="E86" s="11">
        <v>4</v>
      </c>
      <c r="F86" s="9" t="s">
        <v>203</v>
      </c>
      <c r="G86" s="11" t="s">
        <v>27</v>
      </c>
      <c r="H86" s="11">
        <f>780*12/4</f>
        <v>2340</v>
      </c>
    </row>
    <row r="87" s="1" customFormat="1" ht="42" customHeight="1" spans="1:8">
      <c r="A87" s="6">
        <v>85</v>
      </c>
      <c r="B87" s="11" t="s">
        <v>204</v>
      </c>
      <c r="C87" s="11" t="s">
        <v>205</v>
      </c>
      <c r="D87" s="9" t="s">
        <v>206</v>
      </c>
      <c r="E87" s="11">
        <v>5</v>
      </c>
      <c r="F87" s="11" t="s">
        <v>12</v>
      </c>
      <c r="G87" s="11" t="s">
        <v>13</v>
      </c>
      <c r="H87" s="12">
        <f>668*12/5</f>
        <v>1603.2</v>
      </c>
    </row>
    <row r="88" s="1" customFormat="1" ht="45" customHeight="1" spans="1:8">
      <c r="A88" s="6">
        <v>86</v>
      </c>
      <c r="B88" s="9" t="s">
        <v>207</v>
      </c>
      <c r="C88" s="11" t="s">
        <v>208</v>
      </c>
      <c r="D88" s="9" t="s">
        <v>209</v>
      </c>
      <c r="E88" s="11">
        <v>5</v>
      </c>
      <c r="F88" s="11" t="s">
        <v>12</v>
      </c>
      <c r="G88" s="9" t="s">
        <v>210</v>
      </c>
      <c r="H88" s="11">
        <v>9840</v>
      </c>
    </row>
    <row r="89" s="1" customFormat="1" ht="48" customHeight="1" spans="1:8">
      <c r="A89" s="6">
        <v>87</v>
      </c>
      <c r="B89" s="9" t="s">
        <v>211</v>
      </c>
      <c r="C89" s="11" t="s">
        <v>212</v>
      </c>
      <c r="D89" s="9" t="s">
        <v>213</v>
      </c>
      <c r="E89" s="11">
        <v>2</v>
      </c>
      <c r="F89" s="11" t="s">
        <v>12</v>
      </c>
      <c r="G89" s="9" t="s">
        <v>214</v>
      </c>
      <c r="H89" s="11">
        <v>1968</v>
      </c>
    </row>
    <row r="90" s="1" customFormat="1" ht="47" customHeight="1" spans="1:8">
      <c r="A90" s="6">
        <v>88</v>
      </c>
      <c r="B90" s="9" t="s">
        <v>207</v>
      </c>
      <c r="C90" s="11" t="s">
        <v>215</v>
      </c>
      <c r="D90" s="9" t="s">
        <v>216</v>
      </c>
      <c r="E90" s="11">
        <v>3</v>
      </c>
      <c r="F90" s="11" t="s">
        <v>12</v>
      </c>
      <c r="G90" s="9" t="s">
        <v>217</v>
      </c>
      <c r="H90" s="11">
        <v>5940</v>
      </c>
    </row>
    <row r="91" s="1" customFormat="1" ht="46" customHeight="1" spans="1:8">
      <c r="A91" s="6">
        <v>89</v>
      </c>
      <c r="B91" s="9" t="s">
        <v>211</v>
      </c>
      <c r="C91" s="11" t="s">
        <v>218</v>
      </c>
      <c r="D91" s="9" t="s">
        <v>219</v>
      </c>
      <c r="E91" s="11">
        <v>4</v>
      </c>
      <c r="F91" s="11" t="s">
        <v>12</v>
      </c>
      <c r="G91" s="9" t="s">
        <v>220</v>
      </c>
      <c r="H91" s="11">
        <v>31488</v>
      </c>
    </row>
    <row r="92" s="1" customFormat="1" ht="48" customHeight="1" spans="1:8">
      <c r="A92" s="6">
        <v>90</v>
      </c>
      <c r="B92" s="9" t="s">
        <v>221</v>
      </c>
      <c r="C92" s="11" t="s">
        <v>222</v>
      </c>
      <c r="D92" s="9" t="s">
        <v>223</v>
      </c>
      <c r="E92" s="11">
        <v>5</v>
      </c>
      <c r="F92" s="11" t="s">
        <v>12</v>
      </c>
      <c r="G92" s="9" t="s">
        <v>224</v>
      </c>
      <c r="H92" s="11">
        <v>10143</v>
      </c>
    </row>
    <row r="93" s="1" customFormat="1" ht="50" customHeight="1" spans="1:8">
      <c r="A93" s="6">
        <v>91</v>
      </c>
      <c r="B93" s="9" t="s">
        <v>225</v>
      </c>
      <c r="C93" s="11" t="s">
        <v>226</v>
      </c>
      <c r="D93" s="9" t="s">
        <v>227</v>
      </c>
      <c r="E93" s="11">
        <v>2</v>
      </c>
      <c r="F93" s="11" t="s">
        <v>12</v>
      </c>
      <c r="G93" s="9" t="s">
        <v>228</v>
      </c>
      <c r="H93" s="11">
        <v>5243</v>
      </c>
    </row>
    <row r="94" s="1" customFormat="1" ht="48" customHeight="1" spans="1:8">
      <c r="A94" s="6">
        <v>92</v>
      </c>
      <c r="B94" s="11" t="s">
        <v>229</v>
      </c>
      <c r="C94" s="11" t="s">
        <v>230</v>
      </c>
      <c r="D94" s="9" t="s">
        <v>231</v>
      </c>
      <c r="E94" s="11">
        <v>3</v>
      </c>
      <c r="F94" s="11" t="s">
        <v>232</v>
      </c>
      <c r="G94" s="11" t="s">
        <v>233</v>
      </c>
      <c r="H94" s="11" t="s">
        <v>234</v>
      </c>
    </row>
    <row r="95" s="1" customFormat="1" ht="35.1" customHeight="1" spans="1:8">
      <c r="A95" s="6">
        <v>93</v>
      </c>
      <c r="B95" s="11" t="s">
        <v>229</v>
      </c>
      <c r="C95" s="11" t="s">
        <v>235</v>
      </c>
      <c r="D95" s="9" t="s">
        <v>236</v>
      </c>
      <c r="E95" s="11">
        <v>4</v>
      </c>
      <c r="F95" s="11" t="s">
        <v>232</v>
      </c>
      <c r="G95" s="11" t="s">
        <v>237</v>
      </c>
      <c r="H95" s="11" t="s">
        <v>238</v>
      </c>
    </row>
    <row r="96" s="1" customFormat="1" ht="46" customHeight="1" spans="1:8">
      <c r="A96" s="6">
        <v>94</v>
      </c>
      <c r="B96" s="11" t="s">
        <v>229</v>
      </c>
      <c r="C96" s="11" t="s">
        <v>239</v>
      </c>
      <c r="D96" s="9" t="s">
        <v>240</v>
      </c>
      <c r="E96" s="11">
        <v>3</v>
      </c>
      <c r="F96" s="11" t="s">
        <v>232</v>
      </c>
      <c r="G96" s="11" t="s">
        <v>237</v>
      </c>
      <c r="H96" s="11" t="s">
        <v>238</v>
      </c>
    </row>
    <row r="97" s="1" customFormat="1" ht="35.1" customHeight="1" spans="1:8">
      <c r="A97" s="6">
        <v>95</v>
      </c>
      <c r="B97" s="11" t="s">
        <v>229</v>
      </c>
      <c r="C97" s="11" t="s">
        <v>241</v>
      </c>
      <c r="D97" s="9" t="s">
        <v>242</v>
      </c>
      <c r="E97" s="11">
        <v>5</v>
      </c>
      <c r="F97" s="11" t="s">
        <v>232</v>
      </c>
      <c r="G97" s="11" t="s">
        <v>237</v>
      </c>
      <c r="H97" s="11" t="s">
        <v>238</v>
      </c>
    </row>
    <row r="98" s="1" customFormat="1" ht="35.1" customHeight="1" spans="1:8">
      <c r="A98" s="6">
        <v>96</v>
      </c>
      <c r="B98" s="11" t="s">
        <v>229</v>
      </c>
      <c r="C98" s="11" t="s">
        <v>243</v>
      </c>
      <c r="D98" s="9" t="s">
        <v>244</v>
      </c>
      <c r="E98" s="11">
        <v>6</v>
      </c>
      <c r="F98" s="11" t="s">
        <v>232</v>
      </c>
      <c r="G98" s="11" t="s">
        <v>237</v>
      </c>
      <c r="H98" s="11" t="s">
        <v>238</v>
      </c>
    </row>
    <row r="99" s="1" customFormat="1" ht="35.1" customHeight="1" spans="1:8">
      <c r="A99" s="6">
        <v>97</v>
      </c>
      <c r="B99" s="11" t="s">
        <v>229</v>
      </c>
      <c r="C99" s="11" t="s">
        <v>245</v>
      </c>
      <c r="D99" s="9" t="s">
        <v>246</v>
      </c>
      <c r="E99" s="11">
        <v>2</v>
      </c>
      <c r="F99" s="11" t="s">
        <v>232</v>
      </c>
      <c r="G99" s="11" t="s">
        <v>237</v>
      </c>
      <c r="H99" s="11" t="s">
        <v>238</v>
      </c>
    </row>
    <row r="100" s="1" customFormat="1" ht="51" customHeight="1" spans="1:8">
      <c r="A100" s="6">
        <v>98</v>
      </c>
      <c r="B100" s="11" t="s">
        <v>229</v>
      </c>
      <c r="C100" s="11" t="s">
        <v>247</v>
      </c>
      <c r="D100" s="9" t="s">
        <v>248</v>
      </c>
      <c r="E100" s="11">
        <v>3</v>
      </c>
      <c r="F100" s="11" t="s">
        <v>232</v>
      </c>
      <c r="G100" s="11" t="s">
        <v>237</v>
      </c>
      <c r="H100" s="11" t="s">
        <v>238</v>
      </c>
    </row>
    <row r="101" s="1" customFormat="1" ht="48" customHeight="1" spans="1:8">
      <c r="A101" s="6">
        <v>99</v>
      </c>
      <c r="B101" s="11" t="s">
        <v>229</v>
      </c>
      <c r="C101" s="11" t="s">
        <v>249</v>
      </c>
      <c r="D101" s="9" t="s">
        <v>250</v>
      </c>
      <c r="E101" s="11">
        <v>2</v>
      </c>
      <c r="F101" s="11" t="s">
        <v>232</v>
      </c>
      <c r="G101" s="11" t="s">
        <v>237</v>
      </c>
      <c r="H101" s="11" t="s">
        <v>251</v>
      </c>
    </row>
    <row r="102" s="1" customFormat="1" ht="53" customHeight="1" spans="1:8">
      <c r="A102" s="6">
        <v>100</v>
      </c>
      <c r="B102" s="11" t="s">
        <v>229</v>
      </c>
      <c r="C102" s="18" t="s">
        <v>252</v>
      </c>
      <c r="D102" s="9" t="s">
        <v>253</v>
      </c>
      <c r="E102" s="11">
        <v>1</v>
      </c>
      <c r="F102" s="11" t="s">
        <v>254</v>
      </c>
      <c r="G102" s="11" t="s">
        <v>237</v>
      </c>
      <c r="H102" s="11" t="s">
        <v>238</v>
      </c>
    </row>
    <row r="103" s="1" customFormat="1" ht="48" customHeight="1" spans="1:8">
      <c r="A103" s="6">
        <v>101</v>
      </c>
      <c r="B103" s="11" t="s">
        <v>229</v>
      </c>
      <c r="C103" s="18" t="s">
        <v>255</v>
      </c>
      <c r="D103" s="9" t="s">
        <v>256</v>
      </c>
      <c r="E103" s="11">
        <v>1</v>
      </c>
      <c r="F103" s="11" t="s">
        <v>254</v>
      </c>
      <c r="G103" s="11" t="s">
        <v>237</v>
      </c>
      <c r="H103" s="11" t="s">
        <v>238</v>
      </c>
    </row>
    <row r="104" s="1" customFormat="1" ht="39" customHeight="1" spans="1:8">
      <c r="A104" s="6">
        <v>102</v>
      </c>
      <c r="B104" s="9" t="s">
        <v>257</v>
      </c>
      <c r="C104" s="11" t="s">
        <v>258</v>
      </c>
      <c r="D104" s="9" t="s">
        <v>259</v>
      </c>
      <c r="E104" s="11">
        <v>1</v>
      </c>
      <c r="F104" s="11" t="s">
        <v>12</v>
      </c>
      <c r="G104" s="9" t="s">
        <v>260</v>
      </c>
      <c r="H104" s="11">
        <v>1968</v>
      </c>
    </row>
    <row r="105" s="1" customFormat="1" ht="41" customHeight="1" spans="1:8">
      <c r="A105" s="6">
        <v>103</v>
      </c>
      <c r="B105" s="9" t="s">
        <v>257</v>
      </c>
      <c r="C105" s="11" t="s">
        <v>261</v>
      </c>
      <c r="D105" s="9" t="s">
        <v>262</v>
      </c>
      <c r="E105" s="11">
        <v>2</v>
      </c>
      <c r="F105" s="11" t="s">
        <v>12</v>
      </c>
      <c r="G105" s="9" t="s">
        <v>263</v>
      </c>
      <c r="H105" s="11">
        <v>6000</v>
      </c>
    </row>
    <row r="106" s="1" customFormat="1" ht="39" customHeight="1" spans="1:8">
      <c r="A106" s="6">
        <v>104</v>
      </c>
      <c r="B106" s="9" t="s">
        <v>264</v>
      </c>
      <c r="C106" s="11" t="s">
        <v>265</v>
      </c>
      <c r="D106" s="9" t="s">
        <v>266</v>
      </c>
      <c r="E106" s="11">
        <v>3</v>
      </c>
      <c r="F106" s="11" t="s">
        <v>12</v>
      </c>
      <c r="G106" s="9" t="s">
        <v>267</v>
      </c>
      <c r="H106" s="11">
        <v>9000</v>
      </c>
    </row>
    <row r="107" s="2" customFormat="1" ht="38" customHeight="1" spans="1:8">
      <c r="A107" s="6">
        <v>105</v>
      </c>
      <c r="B107" s="9" t="s">
        <v>268</v>
      </c>
      <c r="C107" s="9" t="s">
        <v>269</v>
      </c>
      <c r="D107" s="9" t="s">
        <v>270</v>
      </c>
      <c r="E107" s="9">
        <v>2</v>
      </c>
      <c r="F107" s="9" t="s">
        <v>12</v>
      </c>
      <c r="G107" s="9" t="s">
        <v>271</v>
      </c>
      <c r="H107" s="8">
        <v>9600</v>
      </c>
    </row>
    <row r="108" s="2" customFormat="1" ht="38" customHeight="1" spans="1:8">
      <c r="A108" s="6">
        <v>106</v>
      </c>
      <c r="B108" s="9" t="s">
        <v>268</v>
      </c>
      <c r="C108" s="9" t="s">
        <v>272</v>
      </c>
      <c r="D108" s="9" t="s">
        <v>273</v>
      </c>
      <c r="E108" s="9">
        <v>1</v>
      </c>
      <c r="F108" s="9" t="s">
        <v>12</v>
      </c>
      <c r="G108" s="9" t="s">
        <v>274</v>
      </c>
      <c r="H108" s="9">
        <v>6000</v>
      </c>
    </row>
    <row r="109" s="2" customFormat="1" ht="38" customHeight="1" spans="1:8">
      <c r="A109" s="6">
        <v>107</v>
      </c>
      <c r="B109" s="9" t="s">
        <v>268</v>
      </c>
      <c r="C109" s="9" t="s">
        <v>275</v>
      </c>
      <c r="D109" s="9" t="s">
        <v>276</v>
      </c>
      <c r="E109" s="9">
        <v>1</v>
      </c>
      <c r="F109" s="9" t="s">
        <v>12</v>
      </c>
      <c r="G109" s="9" t="s">
        <v>277</v>
      </c>
      <c r="H109" s="9">
        <v>6000</v>
      </c>
    </row>
    <row r="110" s="2" customFormat="1" ht="38" customHeight="1" spans="1:8">
      <c r="A110" s="6">
        <v>108</v>
      </c>
      <c r="B110" s="9" t="s">
        <v>268</v>
      </c>
      <c r="C110" s="9" t="s">
        <v>278</v>
      </c>
      <c r="D110" s="9" t="s">
        <v>279</v>
      </c>
      <c r="E110" s="9">
        <v>1</v>
      </c>
      <c r="F110" s="9" t="s">
        <v>12</v>
      </c>
      <c r="G110" s="9" t="s">
        <v>280</v>
      </c>
      <c r="H110" s="9">
        <v>6000</v>
      </c>
    </row>
    <row r="111" s="2" customFormat="1" ht="38" customHeight="1" spans="1:8">
      <c r="A111" s="6">
        <v>109</v>
      </c>
      <c r="B111" s="9" t="s">
        <v>268</v>
      </c>
      <c r="C111" s="9" t="s">
        <v>281</v>
      </c>
      <c r="D111" s="9" t="s">
        <v>282</v>
      </c>
      <c r="E111" s="9">
        <v>1</v>
      </c>
      <c r="F111" s="9" t="s">
        <v>12</v>
      </c>
      <c r="G111" s="9" t="s">
        <v>283</v>
      </c>
      <c r="H111" s="9">
        <v>6000</v>
      </c>
    </row>
    <row r="112" s="2" customFormat="1" ht="38" customHeight="1" spans="1:8">
      <c r="A112" s="6">
        <v>110</v>
      </c>
      <c r="B112" s="9" t="s">
        <v>268</v>
      </c>
      <c r="C112" s="9" t="s">
        <v>284</v>
      </c>
      <c r="D112" s="9" t="s">
        <v>285</v>
      </c>
      <c r="E112" s="9">
        <v>3</v>
      </c>
      <c r="F112" s="9" t="s">
        <v>12</v>
      </c>
      <c r="G112" s="9" t="s">
        <v>286</v>
      </c>
      <c r="H112" s="9">
        <v>8000</v>
      </c>
    </row>
    <row r="113" s="2" customFormat="1" ht="38" customHeight="1" spans="1:8">
      <c r="A113" s="6">
        <v>111</v>
      </c>
      <c r="B113" s="9" t="s">
        <v>287</v>
      </c>
      <c r="C113" s="9" t="s">
        <v>288</v>
      </c>
      <c r="D113" s="9" t="s">
        <v>289</v>
      </c>
      <c r="E113" s="9">
        <v>2</v>
      </c>
      <c r="F113" s="9" t="s">
        <v>12</v>
      </c>
      <c r="G113" s="9" t="s">
        <v>290</v>
      </c>
      <c r="H113" s="9">
        <v>7200</v>
      </c>
    </row>
    <row r="114" s="2" customFormat="1" ht="52" customHeight="1" spans="1:8">
      <c r="A114" s="6">
        <v>112</v>
      </c>
      <c r="B114" s="9" t="s">
        <v>291</v>
      </c>
      <c r="C114" s="9" t="s">
        <v>292</v>
      </c>
      <c r="D114" s="9" t="s">
        <v>293</v>
      </c>
      <c r="E114" s="9">
        <v>2</v>
      </c>
      <c r="F114" s="9" t="s">
        <v>12</v>
      </c>
      <c r="G114" s="9" t="s">
        <v>294</v>
      </c>
      <c r="H114" s="9">
        <v>11400</v>
      </c>
    </row>
  </sheetData>
  <mergeCells count="1">
    <mergeCell ref="A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盛钦 </cp:lastModifiedBy>
  <dcterms:created xsi:type="dcterms:W3CDTF">2023-05-12T11:15:00Z</dcterms:created>
  <dcterms:modified xsi:type="dcterms:W3CDTF">2024-06-18T01:33:46Z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1A949699EDEB461BAC840414699456BC_12</vt:lpwstr>
  </property>
</Properties>
</file>